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defaultThemeVersion="124226"/>
  <xr:revisionPtr revIDLastSave="0" documentId="13_ncr:1_{263A37FF-C64F-4945-8565-3DA22475A7D8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0" sheetId="1" r:id="rId1"/>
    <sheet name="2022-2023" sheetId="6" state="hidden" r:id="rId2"/>
    <sheet name="Лист2" sheetId="2" state="hidden" r:id="rId3"/>
  </sheets>
  <definedNames>
    <definedName name="_xlnm.Print_Area" localSheetId="1">'2022-2023'!$A$1:$F$20</definedName>
    <definedName name="_xlnm.Print_Area" localSheetId="0">'Приложение 10'!$A$1:$C$19</definedName>
  </definedNames>
  <calcPr calcId="181029"/>
</workbook>
</file>

<file path=xl/calcChain.xml><?xml version="1.0" encoding="utf-8"?>
<calcChain xmlns="http://schemas.openxmlformats.org/spreadsheetml/2006/main">
  <c r="C14" i="1" l="1"/>
  <c r="F14" i="1" l="1"/>
  <c r="C15" i="6" l="1"/>
  <c r="C13" i="6" l="1"/>
  <c r="C17" i="6"/>
  <c r="C12" i="1"/>
  <c r="C16" i="1"/>
  <c r="C11" i="1" l="1"/>
  <c r="C12" i="6"/>
  <c r="F12" i="1" l="1"/>
  <c r="F13" i="6"/>
  <c r="F17" i="6" l="1"/>
  <c r="F12" i="6" s="1"/>
  <c r="E12" i="6" l="1"/>
  <c r="C15" i="2" l="1"/>
  <c r="H15" i="2" s="1"/>
  <c r="C17" i="2"/>
  <c r="D15" i="2"/>
  <c r="C13" i="2" l="1"/>
  <c r="C12" i="2" s="1"/>
  <c r="D13" i="2"/>
  <c r="D14" i="2"/>
  <c r="D15" i="6" l="1"/>
  <c r="D14" i="1" l="1"/>
  <c r="D13" i="1" l="1"/>
  <c r="D12" i="1" l="1"/>
  <c r="D13" i="6"/>
  <c r="D12" i="6"/>
  <c r="D14" i="6"/>
</calcChain>
</file>

<file path=xl/sharedStrings.xml><?xml version="1.0" encoding="utf-8"?>
<sst xmlns="http://schemas.openxmlformats.org/spreadsheetml/2006/main" count="68" uniqueCount="34">
  <si>
    <t>№</t>
  </si>
  <si>
    <t>Источник</t>
  </si>
  <si>
    <t>Сумма</t>
  </si>
  <si>
    <t xml:space="preserve">Итого источников финансирования дефицита бюджета в т.ч. </t>
  </si>
  <si>
    <t>Остатки средств на счетах по учёту местного бюджета</t>
  </si>
  <si>
    <t xml:space="preserve">Увеличение остатков </t>
  </si>
  <si>
    <t>Уменьшение остатков</t>
  </si>
  <si>
    <t>Муниципальные займы, осуществляемые путём выпуска ценных бумаг от имени муниципального образования</t>
  </si>
  <si>
    <t>Бюджетные кредиты, полученные от бюджетов других уровней бюджетной системы РФ</t>
  </si>
  <si>
    <t>Привлечение основного долга</t>
  </si>
  <si>
    <t>Погашение основного долга</t>
  </si>
  <si>
    <t>Поступления от продажи имущества, находящегося в муниципальной собственности</t>
  </si>
  <si>
    <t>1.1</t>
  </si>
  <si>
    <t>1.2</t>
  </si>
  <si>
    <t>3.1</t>
  </si>
  <si>
    <t>3.2</t>
  </si>
  <si>
    <t>к решению сессии ЧПСД</t>
  </si>
  <si>
    <t>Сумма 2022 год</t>
  </si>
  <si>
    <t>Источники финансирования дефицита бюджета</t>
  </si>
  <si>
    <t>МО «Посёлок Чернышевский» Мирнинского района Республики Саха (Якутия) на 2020 год</t>
  </si>
  <si>
    <t>МО «Посёлок Чернышевский» Мирнинского района Республики Саха (Якутия)</t>
  </si>
  <si>
    <t>Приложение № 15</t>
  </si>
  <si>
    <t xml:space="preserve">   № IV-28-4 от 23.12.2019г.</t>
  </si>
  <si>
    <t>таблица  15.1</t>
  </si>
  <si>
    <t>Изменение остатков средств</t>
  </si>
  <si>
    <t>МО «Посёлок Чернышевский» Мирнинского района Республики Саха (Якутия) на 2021 год</t>
  </si>
  <si>
    <t>на плановый период 2022 и 2023 годов</t>
  </si>
  <si>
    <t>Сумма 2023 год</t>
  </si>
  <si>
    <t>таблица 15.2</t>
  </si>
  <si>
    <t xml:space="preserve">   № IV_____ от _____2020г.</t>
  </si>
  <si>
    <t>Приложение № 14</t>
  </si>
  <si>
    <t>Приложение № 10</t>
  </si>
  <si>
    <t>Таблица 10.1</t>
  </si>
  <si>
    <t>№ IV-41-6 от 14.04.2021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</si>
</sst>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164" fontId="4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4" fontId="0" fillId="0" borderId="0" xfId="0" applyNumberFormat="1"/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4" fontId="0" fillId="2" borderId="0" xfId="0" applyNumberFormat="1" applyFill="1"/>
    <xf numFmtId="0" fontId="0" fillId="2" borderId="0" xfId="0" applyFill="1"/>
    <xf numFmtId="4" fontId="0" fillId="0" borderId="1" xfId="0" applyNumberFormat="1" applyBorder="1"/>
    <xf numFmtId="4" fontId="1" fillId="0" borderId="1" xfId="0" applyNumberFormat="1" applyFont="1" applyBorder="1" applyAlignment="1">
      <alignment horizontal="center" vertical="center" wrapText="1"/>
    </xf>
    <xf numFmtId="4" fontId="0" fillId="0" borderId="3" xfId="0" applyNumberFormat="1" applyBorder="1"/>
    <xf numFmtId="4" fontId="1" fillId="0" borderId="8" xfId="0" applyNumberFormat="1" applyFont="1" applyBorder="1" applyAlignment="1">
      <alignment horizontal="center" vertical="center" wrapText="1"/>
    </xf>
    <xf numFmtId="4" fontId="0" fillId="0" borderId="8" xfId="0" applyNumberFormat="1" applyBorder="1"/>
    <xf numFmtId="0" fontId="5" fillId="0" borderId="0" xfId="0" applyFont="1" applyAlignment="1">
      <alignment horizontal="right" vertical="center"/>
    </xf>
    <xf numFmtId="49" fontId="6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0" fillId="0" borderId="0" xfId="0" applyNumberFormat="1" applyFont="1"/>
    <xf numFmtId="4" fontId="0" fillId="2" borderId="0" xfId="0" applyNumberFormat="1" applyFont="1" applyFill="1"/>
    <xf numFmtId="0" fontId="0" fillId="0" borderId="0" xfId="0" applyFont="1"/>
    <xf numFmtId="0" fontId="0" fillId="2" borderId="0" xfId="0" applyFont="1" applyFill="1"/>
    <xf numFmtId="4" fontId="6" fillId="0" borderId="1" xfId="0" applyNumberFormat="1" applyFont="1" applyBorder="1" applyAlignment="1">
      <alignment horizontal="center" vertical="center" wrapText="1"/>
    </xf>
    <xf numFmtId="4" fontId="0" fillId="0" borderId="1" xfId="0" applyNumberFormat="1" applyFont="1" applyBorder="1"/>
    <xf numFmtId="4" fontId="0" fillId="0" borderId="0" xfId="0" applyNumberFormat="1" applyAlignment="1">
      <alignment wrapText="1"/>
    </xf>
    <xf numFmtId="0" fontId="1" fillId="0" borderId="0" xfId="0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9" fontId="0" fillId="2" borderId="0" xfId="0" applyNumberFormat="1" applyFill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4" fontId="5" fillId="2" borderId="0" xfId="0" applyNumberFormat="1" applyFont="1" applyFill="1" applyAlignment="1">
      <alignment horizontal="right"/>
    </xf>
    <xf numFmtId="0" fontId="7" fillId="0" borderId="0" xfId="0" applyFont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 wrapText="1"/>
    </xf>
    <xf numFmtId="49" fontId="0" fillId="2" borderId="0" xfId="0" applyNumberForma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Обычный" xfId="0" builtinId="0"/>
    <cellStyle name="Обычный 2" xfId="1" xr:uid="{00000000-0005-0000-0000-000001000000}"/>
    <cellStyle name="Финансовый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workbookViewId="0">
      <selection activeCell="C9" sqref="C9"/>
    </sheetView>
  </sheetViews>
  <sheetFormatPr defaultRowHeight="15" x14ac:dyDescent="0.25"/>
  <cols>
    <col min="1" max="1" width="10.28515625" style="2" customWidth="1"/>
    <col min="2" max="2" width="51.7109375" customWidth="1"/>
    <col min="3" max="3" width="40" style="1" customWidth="1"/>
    <col min="4" max="4" width="13.7109375" hidden="1" customWidth="1"/>
    <col min="5" max="5" width="11.42578125" hidden="1" customWidth="1"/>
    <col min="6" max="6" width="20" hidden="1" customWidth="1"/>
    <col min="7" max="7" width="13.5703125" bestFit="1" customWidth="1"/>
    <col min="8" max="9" width="12.42578125" bestFit="1" customWidth="1"/>
  </cols>
  <sheetData>
    <row r="1" spans="1:8" ht="13.5" customHeight="1" x14ac:dyDescent="0.25">
      <c r="C1" s="46" t="s">
        <v>31</v>
      </c>
    </row>
    <row r="2" spans="1:8" ht="13.5" customHeight="1" x14ac:dyDescent="0.25">
      <c r="A2" s="38"/>
      <c r="B2" s="39"/>
      <c r="C2" s="47" t="s">
        <v>16</v>
      </c>
    </row>
    <row r="3" spans="1:8" ht="13.5" customHeight="1" x14ac:dyDescent="0.25">
      <c r="A3" s="38"/>
      <c r="B3" s="39"/>
      <c r="C3" s="47" t="s">
        <v>33</v>
      </c>
    </row>
    <row r="4" spans="1:8" ht="13.5" customHeight="1" x14ac:dyDescent="0.25">
      <c r="A4" s="50"/>
      <c r="B4" s="50"/>
      <c r="C4" s="50"/>
    </row>
    <row r="5" spans="1:8" ht="15" customHeight="1" x14ac:dyDescent="0.25">
      <c r="A5" s="49" t="s">
        <v>18</v>
      </c>
      <c r="B5" s="49"/>
      <c r="C5" s="49"/>
      <c r="D5" s="15"/>
      <c r="E5" s="15"/>
      <c r="F5" s="15"/>
    </row>
    <row r="6" spans="1:8" ht="15.75" customHeight="1" x14ac:dyDescent="0.25">
      <c r="A6" s="49" t="s">
        <v>25</v>
      </c>
      <c r="B6" s="49"/>
      <c r="C6" s="49"/>
      <c r="D6" s="15"/>
      <c r="E6" s="15"/>
      <c r="F6" s="15"/>
    </row>
    <row r="7" spans="1:8" ht="13.5" customHeight="1" x14ac:dyDescent="0.25">
      <c r="A7" s="50"/>
      <c r="B7" s="50"/>
      <c r="C7" s="50"/>
      <c r="D7" s="15"/>
      <c r="E7" s="15"/>
      <c r="F7" s="15"/>
    </row>
    <row r="8" spans="1:8" ht="12.75" customHeight="1" x14ac:dyDescent="0.25">
      <c r="A8" s="38"/>
      <c r="B8" s="42"/>
      <c r="C8" s="48" t="s">
        <v>32</v>
      </c>
      <c r="D8" s="15"/>
      <c r="E8" s="15"/>
      <c r="F8" s="15"/>
    </row>
    <row r="9" spans="1:8" ht="12" customHeight="1" thickBot="1" x14ac:dyDescent="0.3">
      <c r="D9" s="15"/>
      <c r="E9" s="15"/>
      <c r="F9" s="15"/>
    </row>
    <row r="10" spans="1:8" ht="15.75" x14ac:dyDescent="0.25">
      <c r="A10" s="4" t="s">
        <v>0</v>
      </c>
      <c r="B10" s="5" t="s">
        <v>1</v>
      </c>
      <c r="C10" s="6" t="s">
        <v>2</v>
      </c>
      <c r="D10" s="15"/>
      <c r="E10" s="15"/>
      <c r="F10" s="18"/>
      <c r="G10" s="19"/>
      <c r="H10" s="19"/>
    </row>
    <row r="11" spans="1:8" ht="31.5" x14ac:dyDescent="0.25">
      <c r="A11" s="7"/>
      <c r="B11" s="3" t="s">
        <v>3</v>
      </c>
      <c r="C11" s="8">
        <f>C12+C16</f>
        <v>9596359.2599999942</v>
      </c>
      <c r="D11" s="15">
        <v>1370248.08</v>
      </c>
      <c r="E11" s="15"/>
      <c r="F11" s="18">
        <v>9596359.2599999998</v>
      </c>
      <c r="G11" s="18"/>
      <c r="H11" s="18"/>
    </row>
    <row r="12" spans="1:8" ht="15.75" x14ac:dyDescent="0.25">
      <c r="A12" s="7">
        <v>1</v>
      </c>
      <c r="B12" s="3" t="s">
        <v>24</v>
      </c>
      <c r="C12" s="8">
        <f>C13+C14</f>
        <v>15775030.379999995</v>
      </c>
      <c r="D12" s="15">
        <f>C11-D11</f>
        <v>8226111.1799999941</v>
      </c>
      <c r="E12" s="15"/>
      <c r="F12" s="18">
        <f>C11-F11</f>
        <v>0</v>
      </c>
      <c r="G12" s="18"/>
      <c r="H12" s="18"/>
    </row>
    <row r="13" spans="1:8" s="31" customFormat="1" ht="15.75" x14ac:dyDescent="0.25">
      <c r="A13" s="26" t="s">
        <v>12</v>
      </c>
      <c r="B13" s="27" t="s">
        <v>5</v>
      </c>
      <c r="C13" s="33">
        <v>-111122837.15000001</v>
      </c>
      <c r="D13" s="29">
        <f>C12-D11</f>
        <v>14404782.299999995</v>
      </c>
      <c r="E13" s="29"/>
      <c r="F13" s="30"/>
      <c r="G13" s="30"/>
      <c r="H13" s="30"/>
    </row>
    <row r="14" spans="1:8" s="31" customFormat="1" ht="15.75" x14ac:dyDescent="0.25">
      <c r="A14" s="26" t="s">
        <v>13</v>
      </c>
      <c r="B14" s="27" t="s">
        <v>6</v>
      </c>
      <c r="C14" s="33">
        <f>120719196.41+6178671.12</f>
        <v>126897867.53</v>
      </c>
      <c r="D14" s="29">
        <f>92347303.69+1370248.08</f>
        <v>93717551.769999996</v>
      </c>
      <c r="E14" s="29"/>
      <c r="F14" s="33">
        <f>107046479.44+6178671.12-1647915.24+9596359.26+1351732.65</f>
        <v>122525327.23000002</v>
      </c>
      <c r="G14" s="30"/>
      <c r="H14" s="32"/>
    </row>
    <row r="15" spans="1:8" ht="47.25" x14ac:dyDescent="0.25">
      <c r="A15" s="7">
        <v>2</v>
      </c>
      <c r="B15" s="3" t="s">
        <v>7</v>
      </c>
      <c r="C15" s="21"/>
      <c r="D15" s="15"/>
      <c r="E15" s="15"/>
      <c r="F15" s="15"/>
      <c r="G15" s="15"/>
      <c r="H15" s="15"/>
    </row>
    <row r="16" spans="1:8" ht="47.25" x14ac:dyDescent="0.25">
      <c r="A16" s="7">
        <v>3</v>
      </c>
      <c r="B16" s="3" t="s">
        <v>8</v>
      </c>
      <c r="C16" s="21">
        <f>C17+C18</f>
        <v>-6178671.1200000001</v>
      </c>
      <c r="D16" s="15"/>
      <c r="E16" s="15"/>
      <c r="F16" s="15"/>
    </row>
    <row r="17" spans="1:9" s="31" customFormat="1" ht="15.75" x14ac:dyDescent="0.25">
      <c r="A17" s="26" t="s">
        <v>14</v>
      </c>
      <c r="B17" s="27" t="s">
        <v>9</v>
      </c>
      <c r="C17" s="33"/>
      <c r="D17" s="29"/>
      <c r="E17" s="29"/>
      <c r="F17" s="29"/>
    </row>
    <row r="18" spans="1:9" s="31" customFormat="1" ht="15.75" x14ac:dyDescent="0.25">
      <c r="A18" s="26" t="s">
        <v>15</v>
      </c>
      <c r="B18" s="27" t="s">
        <v>10</v>
      </c>
      <c r="C18" s="33">
        <v>-6178671.1200000001</v>
      </c>
      <c r="D18" s="29"/>
      <c r="E18" s="29"/>
      <c r="F18" s="29"/>
    </row>
    <row r="19" spans="1:9" ht="32.25" thickBot="1" x14ac:dyDescent="0.3">
      <c r="A19" s="9">
        <v>4</v>
      </c>
      <c r="B19" s="10" t="s">
        <v>11</v>
      </c>
      <c r="C19" s="23"/>
      <c r="D19" s="15"/>
      <c r="E19" s="15"/>
      <c r="F19" s="15"/>
    </row>
    <row r="20" spans="1:9" x14ac:dyDescent="0.25">
      <c r="I20" s="35"/>
    </row>
    <row r="21" spans="1:9" ht="15.75" x14ac:dyDescent="0.25">
      <c r="B21" s="12"/>
      <c r="C21" s="13"/>
    </row>
    <row r="22" spans="1:9" x14ac:dyDescent="0.25">
      <c r="C22" s="37"/>
    </row>
  </sheetData>
  <mergeCells count="4">
    <mergeCell ref="A6:C6"/>
    <mergeCell ref="A5:C5"/>
    <mergeCell ref="A4:C4"/>
    <mergeCell ref="A7:C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22"/>
  <sheetViews>
    <sheetView zoomScaleNormal="100" workbookViewId="0">
      <selection activeCell="L12" sqref="L12"/>
    </sheetView>
  </sheetViews>
  <sheetFormatPr defaultRowHeight="15" x14ac:dyDescent="0.25"/>
  <cols>
    <col min="1" max="1" width="10.28515625" style="2" customWidth="1"/>
    <col min="2" max="2" width="44.5703125" customWidth="1"/>
    <col min="3" max="3" width="32.42578125" style="1" customWidth="1"/>
    <col min="4" max="4" width="13.7109375" hidden="1" customWidth="1"/>
    <col min="5" max="5" width="11.42578125" hidden="1" customWidth="1"/>
    <col min="6" max="6" width="22.28515625" customWidth="1"/>
    <col min="7" max="8" width="12.42578125" bestFit="1" customWidth="1"/>
  </cols>
  <sheetData>
    <row r="2" spans="1:8" ht="15.75" x14ac:dyDescent="0.25">
      <c r="A2" s="38"/>
      <c r="B2" s="39"/>
      <c r="C2" s="40"/>
      <c r="D2" s="19"/>
      <c r="E2" s="19"/>
      <c r="F2" s="40" t="s">
        <v>30</v>
      </c>
    </row>
    <row r="3" spans="1:8" ht="15.75" x14ac:dyDescent="0.25">
      <c r="A3" s="38"/>
      <c r="B3" s="39"/>
      <c r="C3" s="40"/>
      <c r="D3" s="19"/>
      <c r="E3" s="19"/>
      <c r="F3" s="40" t="s">
        <v>16</v>
      </c>
    </row>
    <row r="4" spans="1:8" ht="15.75" x14ac:dyDescent="0.25">
      <c r="A4" s="38"/>
      <c r="B4" s="39"/>
      <c r="C4" s="40"/>
      <c r="D4" s="19"/>
      <c r="E4" s="19"/>
      <c r="F4" s="40" t="s">
        <v>29</v>
      </c>
    </row>
    <row r="5" spans="1:8" ht="15.75" x14ac:dyDescent="0.25">
      <c r="A5" s="38"/>
      <c r="B5" s="39"/>
      <c r="C5" s="41"/>
      <c r="D5" s="19"/>
      <c r="E5" s="19"/>
      <c r="F5" s="19"/>
    </row>
    <row r="6" spans="1:8" ht="15" customHeight="1" x14ac:dyDescent="0.25">
      <c r="A6" s="51" t="s">
        <v>18</v>
      </c>
      <c r="B6" s="51"/>
      <c r="C6" s="51"/>
      <c r="D6" s="51"/>
      <c r="E6" s="51"/>
      <c r="F6" s="51"/>
    </row>
    <row r="7" spans="1:8" ht="15" customHeight="1" x14ac:dyDescent="0.25">
      <c r="A7" s="51" t="s">
        <v>20</v>
      </c>
      <c r="B7" s="51"/>
      <c r="C7" s="51"/>
      <c r="D7" s="51"/>
      <c r="E7" s="51"/>
      <c r="F7" s="51"/>
    </row>
    <row r="8" spans="1:8" ht="15" customHeight="1" x14ac:dyDescent="0.25">
      <c r="A8" s="51" t="s">
        <v>26</v>
      </c>
      <c r="B8" s="51"/>
      <c r="C8" s="51"/>
      <c r="D8" s="51"/>
      <c r="E8" s="51"/>
      <c r="F8" s="51"/>
    </row>
    <row r="9" spans="1:8" ht="15.75" x14ac:dyDescent="0.25">
      <c r="A9" s="38"/>
      <c r="B9" s="43"/>
      <c r="C9" s="44"/>
      <c r="D9" s="18"/>
      <c r="E9" s="18"/>
      <c r="F9" s="45" t="s">
        <v>28</v>
      </c>
    </row>
    <row r="10" spans="1:8" ht="15.75" thickBot="1" x14ac:dyDescent="0.3">
      <c r="D10" s="15"/>
      <c r="E10" s="15"/>
      <c r="F10" s="15"/>
    </row>
    <row r="11" spans="1:8" ht="15.75" x14ac:dyDescent="0.25">
      <c r="A11" s="4" t="s">
        <v>0</v>
      </c>
      <c r="B11" s="5" t="s">
        <v>1</v>
      </c>
      <c r="C11" s="5" t="s">
        <v>17</v>
      </c>
      <c r="D11" s="22"/>
      <c r="E11" s="22"/>
      <c r="F11" s="6" t="s">
        <v>27</v>
      </c>
      <c r="G11" s="19"/>
      <c r="H11" s="19"/>
    </row>
    <row r="12" spans="1:8" ht="58.5" customHeight="1" x14ac:dyDescent="0.25">
      <c r="A12" s="7"/>
      <c r="B12" s="3" t="s">
        <v>3</v>
      </c>
      <c r="C12" s="8">
        <f>C13+C17</f>
        <v>1541248.2400000049</v>
      </c>
      <c r="D12" s="8">
        <f t="shared" ref="D12:E12" ca="1" si="0">D13</f>
        <v>1498021.5600000024</v>
      </c>
      <c r="E12" s="8">
        <f t="shared" si="0"/>
        <v>0</v>
      </c>
      <c r="F12" s="8">
        <f>F13+F17</f>
        <v>1564368.7400000095</v>
      </c>
      <c r="G12" s="18"/>
      <c r="H12" s="18"/>
    </row>
    <row r="13" spans="1:8" ht="51" customHeight="1" x14ac:dyDescent="0.25">
      <c r="A13" s="7">
        <v>1</v>
      </c>
      <c r="B13" s="3" t="s">
        <v>24</v>
      </c>
      <c r="C13" s="8">
        <f>C14+C15</f>
        <v>5685677.1200000048</v>
      </c>
      <c r="D13" s="20">
        <f ca="1">C12-D12</f>
        <v>127773.48000000231</v>
      </c>
      <c r="E13" s="20"/>
      <c r="F13" s="8">
        <f>F14+F15</f>
        <v>1564368.7400000095</v>
      </c>
      <c r="G13" s="18"/>
      <c r="H13" s="18"/>
    </row>
    <row r="14" spans="1:8" ht="31.5" customHeight="1" x14ac:dyDescent="0.25">
      <c r="A14" s="26" t="s">
        <v>12</v>
      </c>
      <c r="B14" s="27" t="s">
        <v>5</v>
      </c>
      <c r="C14" s="28">
        <v>-98594764.799999997</v>
      </c>
      <c r="D14" s="34">
        <f ca="1">C13-D12</f>
        <v>127773.48000000231</v>
      </c>
      <c r="E14" s="34"/>
      <c r="F14" s="28">
        <v>-99092974.799999997</v>
      </c>
      <c r="G14" s="18"/>
      <c r="H14" s="18"/>
    </row>
    <row r="15" spans="1:8" ht="30.75" customHeight="1" x14ac:dyDescent="0.25">
      <c r="A15" s="26" t="s">
        <v>13</v>
      </c>
      <c r="B15" s="27" t="s">
        <v>6</v>
      </c>
      <c r="C15" s="28">
        <f>100136013.04+4144428.88</f>
        <v>104280441.92</v>
      </c>
      <c r="D15" s="34">
        <f>92347303.69+1370248.08</f>
        <v>93717551.769999996</v>
      </c>
      <c r="E15" s="34"/>
      <c r="F15" s="28">
        <v>100657343.54000001</v>
      </c>
      <c r="G15" s="19"/>
      <c r="H15" s="19"/>
    </row>
    <row r="16" spans="1:8" ht="29.25" customHeight="1" x14ac:dyDescent="0.25">
      <c r="A16" s="7">
        <v>2</v>
      </c>
      <c r="B16" s="3" t="s">
        <v>7</v>
      </c>
      <c r="C16" s="8"/>
      <c r="D16" s="20"/>
      <c r="E16" s="20"/>
      <c r="F16" s="8"/>
    </row>
    <row r="17" spans="1:6" ht="55.5" customHeight="1" x14ac:dyDescent="0.25">
      <c r="A17" s="7">
        <v>3</v>
      </c>
      <c r="B17" s="3" t="s">
        <v>8</v>
      </c>
      <c r="C17" s="8">
        <f>C18+C19</f>
        <v>-4144428.88</v>
      </c>
      <c r="D17" s="20"/>
      <c r="E17" s="20"/>
      <c r="F17" s="8">
        <f>F18+F19</f>
        <v>0</v>
      </c>
    </row>
    <row r="18" spans="1:6" ht="28.5" customHeight="1" x14ac:dyDescent="0.25">
      <c r="A18" s="26" t="s">
        <v>14</v>
      </c>
      <c r="B18" s="27" t="s">
        <v>9</v>
      </c>
      <c r="C18" s="28"/>
      <c r="D18" s="34"/>
      <c r="E18" s="34"/>
      <c r="F18" s="28"/>
    </row>
    <row r="19" spans="1:6" ht="36.75" customHeight="1" x14ac:dyDescent="0.25">
      <c r="A19" s="26" t="s">
        <v>15</v>
      </c>
      <c r="B19" s="27" t="s">
        <v>10</v>
      </c>
      <c r="C19" s="28">
        <v>-4144428.88</v>
      </c>
      <c r="D19" s="34"/>
      <c r="E19" s="34"/>
      <c r="F19" s="28"/>
    </row>
    <row r="20" spans="1:6" ht="52.5" customHeight="1" thickBot="1" x14ac:dyDescent="0.3">
      <c r="A20" s="9">
        <v>4</v>
      </c>
      <c r="B20" s="10" t="s">
        <v>11</v>
      </c>
      <c r="C20" s="11"/>
      <c r="D20" s="24"/>
      <c r="E20" s="24"/>
      <c r="F20" s="11"/>
    </row>
    <row r="22" spans="1:6" ht="15.75" x14ac:dyDescent="0.25">
      <c r="B22" s="12"/>
      <c r="C22" s="13"/>
    </row>
  </sheetData>
  <mergeCells count="3">
    <mergeCell ref="A6:F6"/>
    <mergeCell ref="A7:F7"/>
    <mergeCell ref="A8:F8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22"/>
  <sheetViews>
    <sheetView workbookViewId="0">
      <selection activeCell="F12" sqref="F12"/>
    </sheetView>
  </sheetViews>
  <sheetFormatPr defaultRowHeight="15" x14ac:dyDescent="0.25"/>
  <cols>
    <col min="1" max="1" width="10.28515625" style="2" customWidth="1"/>
    <col min="2" max="2" width="51.7109375" customWidth="1"/>
    <col min="3" max="3" width="40" style="1" customWidth="1"/>
    <col min="4" max="4" width="13.7109375" hidden="1" customWidth="1"/>
    <col min="5" max="5" width="11.42578125" hidden="1" customWidth="1"/>
    <col min="6" max="6" width="14.28515625" bestFit="1" customWidth="1"/>
    <col min="7" max="9" width="12.42578125" bestFit="1" customWidth="1"/>
  </cols>
  <sheetData>
    <row r="2" spans="1:8" ht="15.75" x14ac:dyDescent="0.25">
      <c r="B2" s="14"/>
      <c r="C2" s="16" t="s">
        <v>21</v>
      </c>
    </row>
    <row r="3" spans="1:8" ht="15.75" x14ac:dyDescent="0.25">
      <c r="B3" s="14"/>
      <c r="C3" s="16" t="s">
        <v>16</v>
      </c>
    </row>
    <row r="4" spans="1:8" ht="15.75" x14ac:dyDescent="0.25">
      <c r="B4" s="14"/>
      <c r="C4" s="17" t="s">
        <v>22</v>
      </c>
    </row>
    <row r="5" spans="1:8" ht="15.75" x14ac:dyDescent="0.25">
      <c r="B5" s="14"/>
    </row>
    <row r="6" spans="1:8" ht="15" customHeight="1" x14ac:dyDescent="0.25">
      <c r="A6" s="52" t="s">
        <v>18</v>
      </c>
      <c r="B6" s="52"/>
      <c r="C6" s="52"/>
      <c r="D6" s="15"/>
      <c r="E6" s="15"/>
      <c r="F6" s="15"/>
    </row>
    <row r="7" spans="1:8" ht="15.75" customHeight="1" x14ac:dyDescent="0.25">
      <c r="A7" s="52" t="s">
        <v>19</v>
      </c>
      <c r="B7" s="52"/>
      <c r="C7" s="52"/>
      <c r="D7" s="15"/>
      <c r="E7" s="15"/>
      <c r="F7" s="15"/>
    </row>
    <row r="8" spans="1:8" ht="15.75" x14ac:dyDescent="0.25">
      <c r="B8" s="36"/>
      <c r="D8" s="15"/>
      <c r="E8" s="15"/>
      <c r="F8" s="15"/>
    </row>
    <row r="9" spans="1:8" ht="15.75" x14ac:dyDescent="0.25">
      <c r="B9" s="36"/>
      <c r="C9" s="25" t="s">
        <v>23</v>
      </c>
      <c r="D9" s="15"/>
      <c r="E9" s="15"/>
      <c r="F9" s="15"/>
    </row>
    <row r="10" spans="1:8" ht="15.75" thickBot="1" x14ac:dyDescent="0.3">
      <c r="D10" s="15"/>
      <c r="E10" s="15"/>
      <c r="F10" s="15"/>
    </row>
    <row r="11" spans="1:8" ht="15.75" x14ac:dyDescent="0.25">
      <c r="A11" s="4" t="s">
        <v>0</v>
      </c>
      <c r="B11" s="5" t="s">
        <v>1</v>
      </c>
      <c r="C11" s="6" t="s">
        <v>2</v>
      </c>
      <c r="D11" s="15"/>
      <c r="E11" s="15"/>
      <c r="F11" s="18"/>
      <c r="G11" s="19"/>
      <c r="H11" s="19"/>
    </row>
    <row r="12" spans="1:8" ht="31.5" x14ac:dyDescent="0.25">
      <c r="A12" s="7"/>
      <c r="B12" s="3" t="s">
        <v>3</v>
      </c>
      <c r="C12" s="8">
        <f>C13-5544428.88</f>
        <v>1465754.4799999846</v>
      </c>
      <c r="D12" s="15">
        <v>1370248.08</v>
      </c>
      <c r="E12" s="15"/>
      <c r="F12" s="18">
        <v>1465754.48</v>
      </c>
      <c r="G12" s="18"/>
      <c r="H12" s="18"/>
    </row>
    <row r="13" spans="1:8" ht="31.5" x14ac:dyDescent="0.25">
      <c r="A13" s="7">
        <v>1</v>
      </c>
      <c r="B13" s="3" t="s">
        <v>4</v>
      </c>
      <c r="C13" s="8">
        <f>C14+C15</f>
        <v>7010183.3599999845</v>
      </c>
      <c r="D13" s="15">
        <f>C12-D12</f>
        <v>95506.39999998454</v>
      </c>
      <c r="E13" s="15"/>
      <c r="F13" s="18">
        <v>7010183.3600000003</v>
      </c>
      <c r="G13" s="18"/>
      <c r="H13" s="18"/>
    </row>
    <row r="14" spans="1:8" s="31" customFormat="1" ht="15.75" x14ac:dyDescent="0.25">
      <c r="A14" s="26" t="s">
        <v>12</v>
      </c>
      <c r="B14" s="27" t="s">
        <v>5</v>
      </c>
      <c r="C14" s="28">
        <v>-94846733.370000005</v>
      </c>
      <c r="D14" s="29">
        <f>C13-D12</f>
        <v>5639935.2799999844</v>
      </c>
      <c r="E14" s="29"/>
      <c r="F14" s="30"/>
      <c r="G14" s="30"/>
      <c r="H14" s="30"/>
    </row>
    <row r="15" spans="1:8" s="31" customFormat="1" ht="15.75" x14ac:dyDescent="0.25">
      <c r="A15" s="26" t="s">
        <v>13</v>
      </c>
      <c r="B15" s="27" t="s">
        <v>6</v>
      </c>
      <c r="C15" s="28">
        <f>90768058.97+5544428.88+5544428.88</f>
        <v>101856916.72999999</v>
      </c>
      <c r="D15" s="29">
        <f>92347303.69+1370248.08</f>
        <v>93717551.769999996</v>
      </c>
      <c r="E15" s="29"/>
      <c r="F15" s="30"/>
      <c r="G15" s="30"/>
      <c r="H15" s="30">
        <f>101856916.73-C15</f>
        <v>0</v>
      </c>
    </row>
    <row r="16" spans="1:8" ht="47.25" x14ac:dyDescent="0.25">
      <c r="A16" s="7">
        <v>2</v>
      </c>
      <c r="B16" s="3" t="s">
        <v>7</v>
      </c>
      <c r="C16" s="8"/>
      <c r="D16" s="15"/>
      <c r="E16" s="15"/>
      <c r="F16" s="15"/>
      <c r="G16" s="15"/>
      <c r="H16" s="15"/>
    </row>
    <row r="17" spans="1:9" ht="47.25" x14ac:dyDescent="0.25">
      <c r="A17" s="7">
        <v>3</v>
      </c>
      <c r="B17" s="3" t="s">
        <v>8</v>
      </c>
      <c r="C17" s="8">
        <f>C18+C19</f>
        <v>-5544428.8799999999</v>
      </c>
      <c r="D17" s="15"/>
      <c r="E17" s="15"/>
      <c r="F17" s="15"/>
    </row>
    <row r="18" spans="1:9" s="31" customFormat="1" ht="15.75" x14ac:dyDescent="0.25">
      <c r="A18" s="26" t="s">
        <v>14</v>
      </c>
      <c r="B18" s="27" t="s">
        <v>9</v>
      </c>
      <c r="C18" s="28"/>
      <c r="D18" s="29"/>
      <c r="E18" s="29"/>
      <c r="F18" s="29"/>
    </row>
    <row r="19" spans="1:9" s="31" customFormat="1" ht="15.75" x14ac:dyDescent="0.25">
      <c r="A19" s="26" t="s">
        <v>15</v>
      </c>
      <c r="B19" s="27" t="s">
        <v>10</v>
      </c>
      <c r="C19" s="28">
        <v>-5544428.8799999999</v>
      </c>
      <c r="D19" s="29"/>
      <c r="E19" s="29"/>
      <c r="F19" s="29"/>
    </row>
    <row r="20" spans="1:9" ht="32.25" thickBot="1" x14ac:dyDescent="0.3">
      <c r="A20" s="9">
        <v>4</v>
      </c>
      <c r="B20" s="10" t="s">
        <v>11</v>
      </c>
      <c r="C20" s="11"/>
      <c r="D20" s="15"/>
      <c r="E20" s="15"/>
      <c r="F20" s="15"/>
    </row>
    <row r="21" spans="1:9" x14ac:dyDescent="0.25">
      <c r="I21" s="35"/>
    </row>
    <row r="22" spans="1:9" ht="15.75" x14ac:dyDescent="0.25">
      <c r="B22" s="12"/>
      <c r="C22" s="13"/>
    </row>
  </sheetData>
  <mergeCells count="2">
    <mergeCell ref="A6:C6"/>
    <mergeCell ref="A7:C7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10</vt:lpstr>
      <vt:lpstr>2022-2023</vt:lpstr>
      <vt:lpstr>Лист2</vt:lpstr>
      <vt:lpstr>'2022-2023'!Область_печати</vt:lpstr>
      <vt:lpstr>'Приложение 10'!Область_печати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2021-04-15T07:42:38Z</dcterms:modified>
</cp:coreProperties>
</file>